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ctive Presenter\Tutoriais\Transicao 14300\"/>
    </mc:Choice>
  </mc:AlternateContent>
  <xr:revisionPtr revIDLastSave="0" documentId="8_{7973A549-FD2A-4EED-AC61-206619A52A6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álculo Tarifas" sheetId="1" r:id="rId1"/>
    <sheet name="Exemplo" sheetId="4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4" l="1"/>
  <c r="B23" i="4" s="1"/>
  <c r="B8" i="4"/>
  <c r="C34" i="4" l="1"/>
  <c r="C29" i="4"/>
  <c r="C28" i="4"/>
  <c r="D28" i="4" s="1"/>
  <c r="C35" i="4"/>
  <c r="D35" i="4" s="1"/>
  <c r="C31" i="4"/>
  <c r="D31" i="4" s="1"/>
  <c r="C27" i="4"/>
  <c r="D27" i="4" s="1"/>
  <c r="C30" i="4"/>
  <c r="D30" i="4" s="1"/>
  <c r="C33" i="4"/>
  <c r="D33" i="4" s="1"/>
  <c r="C32" i="4"/>
  <c r="D32" i="4" s="1"/>
  <c r="D29" i="4"/>
  <c r="D34" i="4"/>
  <c r="B8" i="1" l="1"/>
  <c r="B23" i="1" l="1"/>
  <c r="C34" i="1" s="1"/>
  <c r="D34" i="1" s="1"/>
  <c r="C31" i="1" l="1"/>
  <c r="D31" i="1" s="1"/>
  <c r="C35" i="1"/>
  <c r="D35" i="1" s="1"/>
  <c r="C33" i="1"/>
  <c r="D33" i="1" s="1"/>
  <c r="C28" i="1"/>
  <c r="D28" i="1" s="1"/>
  <c r="C27" i="1"/>
  <c r="D27" i="1" s="1"/>
  <c r="C29" i="1"/>
  <c r="D29" i="1" s="1"/>
  <c r="C30" i="1"/>
  <c r="D30" i="1" s="1"/>
  <c r="C32" i="1"/>
  <c r="D32" i="1" s="1"/>
</calcChain>
</file>

<file path=xl/sharedStrings.xml><?xml version="1.0" encoding="utf-8"?>
<sst xmlns="http://schemas.openxmlformats.org/spreadsheetml/2006/main" count="104" uniqueCount="48">
  <si>
    <t>PIS</t>
  </si>
  <si>
    <t>COFINS</t>
  </si>
  <si>
    <t>Light</t>
  </si>
  <si>
    <t>ICMS</t>
  </si>
  <si>
    <t>Concessionária</t>
  </si>
  <si>
    <t>Mês da consulta</t>
  </si>
  <si>
    <t>Subgrupo</t>
  </si>
  <si>
    <t>Modalidade</t>
  </si>
  <si>
    <t>B1</t>
  </si>
  <si>
    <t>Convencional</t>
  </si>
  <si>
    <t>Subclasse</t>
  </si>
  <si>
    <t>Residencial</t>
  </si>
  <si>
    <t>Consulta na plataforma da Aneel / NT 237</t>
  </si>
  <si>
    <t>Campos cinzas mostram resultados intermediários</t>
  </si>
  <si>
    <t>Campos verdes apresentam resultados principais</t>
  </si>
  <si>
    <t>Preencha ou verifique os campos em azul</t>
  </si>
  <si>
    <t>Consulte a conta recente</t>
  </si>
  <si>
    <t>* a tarifa de 2031 deve ser substituída pela definitiva quando for publicada pela Aneel</t>
  </si>
  <si>
    <t>Tarifa de consumo sem impostos [R$ / kWh]</t>
  </si>
  <si>
    <t>Tarifa de consumo com impostos [R$ / kWh]</t>
  </si>
  <si>
    <t>Tarifa de consumo</t>
  </si>
  <si>
    <t>Benefício da energia injetada</t>
  </si>
  <si>
    <t>Conceito PV*SOL:</t>
  </si>
  <si>
    <t>1. Cadastre a curva de carga, para o software poder calcular o fator de simultaneidade</t>
  </si>
  <si>
    <t>2. Use o conceito de tarifa "injeção do excedente"</t>
  </si>
  <si>
    <t>3. Cadastre "tarifa de injeção" com o valor do benefício que a energia injetada representa</t>
  </si>
  <si>
    <t>4. Cadastre a "tarifa de consumo", que representa o benefício da energia gerada e não injetada (autoconsumo)</t>
  </si>
  <si>
    <t>Percentual do ano</t>
  </si>
  <si>
    <t>TUSD Fio B ref. a 100% [R$/MWh]</t>
  </si>
  <si>
    <t>TUSD Fio B incl. Impostos [R$/MWh]</t>
  </si>
  <si>
    <t>anote sua seleção na plataforma para poder verificar futuramente</t>
  </si>
  <si>
    <t>idem</t>
  </si>
  <si>
    <t>Resultado da consulta: copie o valor da tabela para cá</t>
  </si>
  <si>
    <t>Compensação para o mesmo titular é isento de PIS e COFINS (lei 13169 Art. 8)</t>
  </si>
  <si>
    <t>Cobrança lei 14.300 / ano</t>
  </si>
  <si>
    <t>Impostos</t>
  </si>
  <si>
    <t>Cuidado! Neste bloco, os valores se referem a MWh!</t>
  </si>
  <si>
    <t>Senão, copie os valores da tarifa de consumo</t>
  </si>
  <si>
    <t>Benefício injetada [R$ / kWh]</t>
  </si>
  <si>
    <t>A última coluna deve ser cadastrada como várias "Tarifa de injeção" no PV*SOL</t>
  </si>
  <si>
    <t>* Para quem der entrada a partir de 08/07/23: a tarifa definitiva vale a partir de 2029</t>
  </si>
  <si>
    <t>Faturamento no PV*SOL durante a transição da lei 14.300/21</t>
  </si>
  <si>
    <t>Cobrança compensada [R$/kWh]</t>
  </si>
  <si>
    <t>Tarifa da energia compensada (cobrança TUSD)</t>
  </si>
  <si>
    <t>Tome cuidado para não gerar a energia do custo de disponibilidade! CDD deve ser diferença entre consumo e injeção na rede</t>
  </si>
  <si>
    <t>Em caso de tarifa social / rural, aplique ainda a respectiva redução</t>
  </si>
  <si>
    <t>Verifique se há isenção no estado do projeto</t>
  </si>
  <si>
    <t>Este valor será a "Tarifa de consumo" no PV*SOL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</si>
</sst>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92CDDC"/>
        <bgColor rgb="FF92CDDC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9" fontId="9" fillId="0" borderId="0" applyFont="0" applyFill="0" applyBorder="0" applyAlignment="0" applyProtection="0"/>
  </cellStyleXfs>
  <cellXfs count="54">
    <xf numFmtId="0" fontId="0" fillId="0" borderId="0" xfId="0"/>
    <xf numFmtId="17" fontId="0" fillId="0" borderId="0" xfId="0" applyNumberFormat="1"/>
    <xf numFmtId="11" fontId="0" fillId="0" borderId="0" xfId="0" applyNumberFormat="1" applyAlignment="1">
      <alignment vertical="top" wrapText="1"/>
    </xf>
    <xf numFmtId="0" fontId="3" fillId="2" borderId="1" xfId="1" applyFont="1" applyFill="1" applyBorder="1" applyAlignment="1">
      <alignment vertical="center"/>
    </xf>
    <xf numFmtId="0" fontId="2" fillId="2" borderId="2" xfId="1" applyFill="1" applyBorder="1" applyAlignment="1">
      <alignment vertical="center"/>
    </xf>
    <xf numFmtId="0" fontId="2" fillId="2" borderId="3" xfId="1" applyFill="1" applyBorder="1" applyAlignment="1">
      <alignment vertical="center"/>
    </xf>
    <xf numFmtId="0" fontId="2" fillId="0" borderId="0" xfId="1" applyAlignment="1">
      <alignment vertical="center"/>
    </xf>
    <xf numFmtId="0" fontId="2" fillId="0" borderId="0" xfId="1"/>
    <xf numFmtId="11" fontId="0" fillId="6" borderId="5" xfId="0" applyNumberFormat="1" applyFill="1" applyBorder="1" applyAlignment="1">
      <alignment vertical="top" wrapText="1"/>
    </xf>
    <xf numFmtId="0" fontId="2" fillId="2" borderId="2" xfId="1" applyFill="1" applyBorder="1" applyAlignment="1">
      <alignment horizontal="right" vertical="center"/>
    </xf>
    <xf numFmtId="0" fontId="0" fillId="0" borderId="0" xfId="0" applyAlignment="1">
      <alignment horizontal="right"/>
    </xf>
    <xf numFmtId="17" fontId="0" fillId="4" borderId="6" xfId="0" applyNumberFormat="1" applyFill="1" applyBorder="1" applyAlignment="1">
      <alignment horizontal="right"/>
    </xf>
    <xf numFmtId="10" fontId="0" fillId="4" borderId="6" xfId="0" applyNumberFormat="1" applyFill="1" applyBorder="1" applyAlignment="1">
      <alignment horizontal="right"/>
    </xf>
    <xf numFmtId="0" fontId="0" fillId="6" borderId="5" xfId="0" applyFill="1" applyBorder="1"/>
    <xf numFmtId="0" fontId="5" fillId="6" borderId="12" xfId="0" applyFont="1" applyFill="1" applyBorder="1"/>
    <xf numFmtId="9" fontId="0" fillId="4" borderId="4" xfId="0" applyNumberFormat="1" applyFill="1" applyBorder="1" applyAlignment="1">
      <alignment horizontal="right"/>
    </xf>
    <xf numFmtId="0" fontId="1" fillId="6" borderId="13" xfId="0" applyFont="1" applyFill="1" applyBorder="1" applyAlignment="1">
      <alignment horizontal="right"/>
    </xf>
    <xf numFmtId="20" fontId="2" fillId="3" borderId="6" xfId="1" applyNumberFormat="1" applyFill="1" applyBorder="1" applyAlignment="1">
      <alignment horizontal="right"/>
    </xf>
    <xf numFmtId="0" fontId="0" fillId="4" borderId="10" xfId="0" applyFill="1" applyBorder="1" applyAlignment="1">
      <alignment horizontal="right"/>
    </xf>
    <xf numFmtId="0" fontId="1" fillId="6" borderId="15" xfId="0" applyFont="1" applyFill="1" applyBorder="1" applyAlignment="1">
      <alignment horizontal="right"/>
    </xf>
    <xf numFmtId="11" fontId="0" fillId="6" borderId="16" xfId="0" applyNumberFormat="1" applyFill="1" applyBorder="1" applyAlignment="1">
      <alignment vertical="top" wrapText="1"/>
    </xf>
    <xf numFmtId="9" fontId="0" fillId="6" borderId="14" xfId="0" applyNumberFormat="1" applyFill="1" applyBorder="1" applyAlignment="1">
      <alignment horizontal="right"/>
    </xf>
    <xf numFmtId="2" fontId="1" fillId="7" borderId="9" xfId="0" applyNumberFormat="1" applyFont="1" applyFill="1" applyBorder="1" applyAlignment="1">
      <alignment horizontal="right"/>
    </xf>
    <xf numFmtId="164" fontId="0" fillId="6" borderId="4" xfId="0" applyNumberFormat="1" applyFill="1" applyBorder="1"/>
    <xf numFmtId="9" fontId="0" fillId="4" borderId="8" xfId="0" applyNumberFormat="1" applyFill="1" applyBorder="1" applyAlignment="1">
      <alignment horizontal="right"/>
    </xf>
    <xf numFmtId="164" fontId="0" fillId="6" borderId="8" xfId="0" applyNumberFormat="1" applyFill="1" applyBorder="1"/>
    <xf numFmtId="0" fontId="6" fillId="4" borderId="11" xfId="0" applyFont="1" applyFill="1" applyBorder="1" applyAlignment="1">
      <alignment horizontal="left"/>
    </xf>
    <xf numFmtId="0" fontId="6" fillId="4" borderId="13" xfId="0" applyFont="1" applyFill="1" applyBorder="1" applyAlignment="1">
      <alignment horizontal="left"/>
    </xf>
    <xf numFmtId="0" fontId="6" fillId="8" borderId="17" xfId="0" applyFont="1" applyFill="1" applyBorder="1" applyAlignment="1">
      <alignment horizontal="left"/>
    </xf>
    <xf numFmtId="0" fontId="6" fillId="8" borderId="18" xfId="0" applyFont="1" applyFill="1" applyBorder="1" applyAlignment="1">
      <alignment horizontal="left"/>
    </xf>
    <xf numFmtId="3" fontId="6" fillId="5" borderId="19" xfId="0" applyNumberFormat="1" applyFont="1" applyFill="1" applyBorder="1" applyAlignment="1">
      <alignment horizontal="left"/>
    </xf>
    <xf numFmtId="3" fontId="6" fillId="5" borderId="20" xfId="0" applyNumberFormat="1" applyFont="1" applyFill="1" applyBorder="1" applyAlignment="1">
      <alignment horizontal="left"/>
    </xf>
    <xf numFmtId="0" fontId="7" fillId="6" borderId="11" xfId="2" applyFont="1" applyFill="1" applyBorder="1"/>
    <xf numFmtId="164" fontId="1" fillId="7" borderId="9" xfId="0" applyNumberFormat="1" applyFont="1" applyFill="1" applyBorder="1" applyAlignment="1">
      <alignment horizontal="right"/>
    </xf>
    <xf numFmtId="0" fontId="8" fillId="9" borderId="1" xfId="0" applyFont="1" applyFill="1" applyBorder="1"/>
    <xf numFmtId="0" fontId="8" fillId="9" borderId="3" xfId="0" applyFont="1" applyFill="1" applyBorder="1" applyAlignment="1">
      <alignment horizontal="right"/>
    </xf>
    <xf numFmtId="164" fontId="0" fillId="7" borderId="6" xfId="0" applyNumberFormat="1" applyFill="1" applyBorder="1"/>
    <xf numFmtId="0" fontId="1" fillId="7" borderId="7" xfId="0" applyFont="1" applyFill="1" applyBorder="1"/>
    <xf numFmtId="0" fontId="0" fillId="9" borderId="0" xfId="0" applyFill="1"/>
    <xf numFmtId="0" fontId="0" fillId="9" borderId="0" xfId="0" applyFill="1" applyAlignment="1">
      <alignment horizontal="right"/>
    </xf>
    <xf numFmtId="0" fontId="0" fillId="6" borderId="4" xfId="0" applyFill="1" applyBorder="1"/>
    <xf numFmtId="0" fontId="0" fillId="6" borderId="8" xfId="0" applyFill="1" applyBorder="1"/>
    <xf numFmtId="0" fontId="1" fillId="6" borderId="21" xfId="0" applyFont="1" applyFill="1" applyBorder="1" applyAlignment="1">
      <alignment horizontal="right" vertical="top" wrapText="1"/>
    </xf>
    <xf numFmtId="0" fontId="1" fillId="6" borderId="22" xfId="0" applyFont="1" applyFill="1" applyBorder="1" applyAlignment="1">
      <alignment horizontal="right" vertical="top" wrapText="1"/>
    </xf>
    <xf numFmtId="0" fontId="8" fillId="9" borderId="2" xfId="0" applyFont="1" applyFill="1" applyBorder="1" applyAlignment="1">
      <alignment horizontal="right"/>
    </xf>
    <xf numFmtId="0" fontId="8" fillId="9" borderId="2" xfId="0" applyFont="1" applyFill="1" applyBorder="1"/>
    <xf numFmtId="0" fontId="8" fillId="9" borderId="3" xfId="0" applyFont="1" applyFill="1" applyBorder="1"/>
    <xf numFmtId="9" fontId="0" fillId="0" borderId="0" xfId="3" applyFont="1"/>
    <xf numFmtId="2" fontId="1" fillId="4" borderId="9" xfId="0" applyNumberFormat="1" applyFont="1" applyFill="1" applyBorder="1" applyAlignment="1">
      <alignment horizontal="right"/>
    </xf>
    <xf numFmtId="0" fontId="1" fillId="0" borderId="0" xfId="0" applyFont="1"/>
    <xf numFmtId="11" fontId="1" fillId="6" borderId="7" xfId="0" applyNumberFormat="1" applyFont="1" applyFill="1" applyBorder="1" applyAlignment="1">
      <alignment vertical="top" wrapText="1"/>
    </xf>
    <xf numFmtId="17" fontId="1" fillId="0" borderId="0" xfId="0" applyNumberFormat="1" applyFont="1"/>
    <xf numFmtId="0" fontId="1" fillId="9" borderId="0" xfId="0" applyFont="1" applyFill="1"/>
    <xf numFmtId="0" fontId="0" fillId="0" borderId="0" xfId="0" applyAlignment="1">
      <alignment wrapText="1"/>
    </xf>
  </cellXfs>
  <cellStyles count="4">
    <cellStyle name="Hiperlink" xfId="2" builtinId="8"/>
    <cellStyle name="Normal" xfId="0" builtinId="0"/>
    <cellStyle name="Normal 2" xfId="1" xr:uid="{00000000-0005-0000-0000-000001000000}"/>
    <cellStyle name="Porcentagem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495300</xdr:colOff>
      <xdr:row>0</xdr:row>
      <xdr:rowOff>20630</xdr:rowOff>
    </xdr:from>
    <xdr:ext cx="1283402" cy="495830"/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33088" y="20630"/>
          <a:ext cx="1283402" cy="49583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495300</xdr:colOff>
      <xdr:row>0</xdr:row>
      <xdr:rowOff>12872</xdr:rowOff>
    </xdr:from>
    <xdr:ext cx="1283402" cy="495830"/>
    <xdr:pic>
      <xdr:nvPicPr>
        <xdr:cNvPr id="2" name="Imagem 1">
          <a:extLst>
            <a:ext uri="{FF2B5EF4-FFF2-40B4-BE49-F238E27FC236}">
              <a16:creationId xmlns:a16="http://schemas.microsoft.com/office/drawing/2014/main" id="{869745B7-B4FC-4173-95DD-8D9EB581D8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49035" y="12872"/>
          <a:ext cx="1283402" cy="49583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pp.powerbi.com/view?r=eyJrIjoiNjYzNTcxYmEtZjUwNC00YjE0LWE1NWMtNjc2ZDUxZDM5YzJlIiwidCI6IjQwZDZmOWI4LWVjYTctNDZhMi05MmQ0LWVhNGU5YzAxNzBlMSIsImMiOjR9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app.powerbi.com/view?r=eyJrIjoiNjYzNTcxYmEtZjUwNC00YjE0LWE1NWMtNjc2ZDUxZDM5YzJlIiwidCI6IjQwZDZmOWI4LWVjYTctNDZhMi05MmQ0LWVhNGU5YzAxNzBlMSIsImMiOjR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50"/>
  <sheetViews>
    <sheetView tabSelected="1" zoomScaleNormal="100" workbookViewId="0">
      <selection activeCell="G9" sqref="G9"/>
    </sheetView>
  </sheetViews>
  <sheetFormatPr defaultRowHeight="15" x14ac:dyDescent="0.25"/>
  <cols>
    <col min="1" max="1" width="39.42578125" customWidth="1"/>
    <col min="2" max="2" width="14.7109375" style="10" customWidth="1"/>
    <col min="3" max="3" width="22.28515625" customWidth="1"/>
    <col min="4" max="4" width="18.5703125" customWidth="1"/>
    <col min="5" max="5" width="27.28515625" customWidth="1"/>
  </cols>
  <sheetData>
    <row r="1" spans="1:17" s="7" customFormat="1" ht="42.75" customHeight="1" thickBot="1" x14ac:dyDescent="0.3">
      <c r="A1" s="3" t="s">
        <v>41</v>
      </c>
      <c r="B1" s="9"/>
      <c r="C1" s="4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15.75" thickBot="1" x14ac:dyDescent="0.3"/>
    <row r="3" spans="1:17" ht="19.5" thickBot="1" x14ac:dyDescent="0.35">
      <c r="A3" s="34" t="s">
        <v>20</v>
      </c>
      <c r="B3" s="35"/>
      <c r="C3" s="1" t="s">
        <v>16</v>
      </c>
    </row>
    <row r="4" spans="1:17" x14ac:dyDescent="0.25">
      <c r="A4" s="13" t="s">
        <v>18</v>
      </c>
      <c r="B4" s="18"/>
    </row>
    <row r="5" spans="1:17" x14ac:dyDescent="0.25">
      <c r="A5" s="13" t="s">
        <v>0</v>
      </c>
      <c r="B5" s="12"/>
    </row>
    <row r="6" spans="1:17" x14ac:dyDescent="0.25">
      <c r="A6" s="13" t="s">
        <v>1</v>
      </c>
      <c r="B6" s="12"/>
    </row>
    <row r="7" spans="1:17" x14ac:dyDescent="0.25">
      <c r="A7" s="13" t="s">
        <v>3</v>
      </c>
      <c r="B7" s="12"/>
    </row>
    <row r="8" spans="1:17" ht="15.75" thickBot="1" x14ac:dyDescent="0.3">
      <c r="A8" s="37" t="s">
        <v>19</v>
      </c>
      <c r="B8" s="33">
        <f>B4/(1-B5-B6)/(1-B7)</f>
        <v>0</v>
      </c>
      <c r="C8" t="s">
        <v>47</v>
      </c>
    </row>
    <row r="9" spans="1:17" ht="15.75" thickBot="1" x14ac:dyDescent="0.3"/>
    <row r="10" spans="1:17" ht="19.5" thickBot="1" x14ac:dyDescent="0.35">
      <c r="A10" s="34" t="s">
        <v>43</v>
      </c>
      <c r="B10" s="35"/>
    </row>
    <row r="11" spans="1:17" ht="15.75" x14ac:dyDescent="0.25">
      <c r="A11" s="32" t="s">
        <v>12</v>
      </c>
      <c r="B11" s="16"/>
      <c r="C11" s="49" t="s">
        <v>36</v>
      </c>
    </row>
    <row r="12" spans="1:17" x14ac:dyDescent="0.25">
      <c r="A12" s="13" t="s">
        <v>4</v>
      </c>
      <c r="B12" s="17"/>
      <c r="C12" t="s">
        <v>30</v>
      </c>
    </row>
    <row r="13" spans="1:17" s="2" customFormat="1" x14ac:dyDescent="0.25">
      <c r="A13" s="8" t="s">
        <v>5</v>
      </c>
      <c r="B13" s="11"/>
      <c r="C13" s="2" t="s">
        <v>31</v>
      </c>
      <c r="D13" s="1"/>
      <c r="E13" s="1"/>
    </row>
    <row r="14" spans="1:17" s="2" customFormat="1" x14ac:dyDescent="0.25">
      <c r="A14" s="8" t="s">
        <v>6</v>
      </c>
      <c r="B14" s="11"/>
      <c r="C14" s="1" t="s">
        <v>31</v>
      </c>
      <c r="D14" s="1"/>
      <c r="E14" s="1"/>
    </row>
    <row r="15" spans="1:17" s="2" customFormat="1" x14ac:dyDescent="0.25">
      <c r="A15" s="8" t="s">
        <v>7</v>
      </c>
      <c r="B15" s="11"/>
      <c r="C15" s="1" t="s">
        <v>31</v>
      </c>
      <c r="D15" s="1"/>
      <c r="E15" s="1"/>
    </row>
    <row r="16" spans="1:17" s="2" customFormat="1" x14ac:dyDescent="0.25">
      <c r="A16" s="8" t="s">
        <v>10</v>
      </c>
      <c r="B16" s="11"/>
      <c r="C16" s="1" t="s">
        <v>31</v>
      </c>
      <c r="D16" s="1"/>
      <c r="E16" s="1"/>
    </row>
    <row r="17" spans="1:5" s="2" customFormat="1" ht="15.75" thickBot="1" x14ac:dyDescent="0.3">
      <c r="A17" s="50" t="s">
        <v>28</v>
      </c>
      <c r="B17" s="48"/>
      <c r="C17" s="51" t="s">
        <v>32</v>
      </c>
      <c r="D17" s="1"/>
      <c r="E17" s="1"/>
    </row>
    <row r="18" spans="1:5" s="2" customFormat="1" ht="6" customHeight="1" thickBot="1" x14ac:dyDescent="0.3">
      <c r="A18" s="20"/>
      <c r="B18" s="21"/>
      <c r="C18" s="1"/>
      <c r="D18" s="1"/>
      <c r="E18" s="1"/>
    </row>
    <row r="19" spans="1:5" s="2" customFormat="1" ht="15.75" x14ac:dyDescent="0.25">
      <c r="A19" s="14" t="s">
        <v>35</v>
      </c>
      <c r="B19" s="19"/>
      <c r="C19" s="1"/>
      <c r="D19" s="1"/>
      <c r="E19" s="1"/>
    </row>
    <row r="20" spans="1:5" x14ac:dyDescent="0.25">
      <c r="A20" s="13" t="s">
        <v>0</v>
      </c>
      <c r="B20" s="12"/>
      <c r="C20" t="s">
        <v>33</v>
      </c>
    </row>
    <row r="21" spans="1:5" x14ac:dyDescent="0.25">
      <c r="A21" s="13" t="s">
        <v>1</v>
      </c>
      <c r="B21" s="12"/>
      <c r="C21" s="1" t="s">
        <v>37</v>
      </c>
    </row>
    <row r="22" spans="1:5" x14ac:dyDescent="0.25">
      <c r="A22" s="13" t="s">
        <v>3</v>
      </c>
      <c r="B22" s="12"/>
      <c r="C22" t="s">
        <v>46</v>
      </c>
    </row>
    <row r="23" spans="1:5" ht="15.75" thickBot="1" x14ac:dyDescent="0.3">
      <c r="A23" s="37" t="s">
        <v>29</v>
      </c>
      <c r="B23" s="22">
        <f>B17/(1-B20-B21)/(1-B22)</f>
        <v>0</v>
      </c>
      <c r="C23" s="1" t="s">
        <v>45</v>
      </c>
    </row>
    <row r="24" spans="1:5" ht="15.75" thickBot="1" x14ac:dyDescent="0.3"/>
    <row r="25" spans="1:5" ht="19.5" thickBot="1" x14ac:dyDescent="0.35">
      <c r="A25" s="34" t="s">
        <v>21</v>
      </c>
      <c r="B25" s="44"/>
      <c r="C25" s="45"/>
      <c r="D25" s="46"/>
    </row>
    <row r="26" spans="1:5" ht="45" customHeight="1" x14ac:dyDescent="0.25">
      <c r="A26" s="42" t="s">
        <v>34</v>
      </c>
      <c r="B26" s="42" t="s">
        <v>27</v>
      </c>
      <c r="C26" s="42" t="s">
        <v>42</v>
      </c>
      <c r="D26" s="43" t="s">
        <v>38</v>
      </c>
      <c r="E26" s="53" t="s">
        <v>39</v>
      </c>
    </row>
    <row r="27" spans="1:5" x14ac:dyDescent="0.25">
      <c r="A27" s="40">
        <v>2023</v>
      </c>
      <c r="B27" s="15">
        <v>0.15</v>
      </c>
      <c r="C27" s="23">
        <f t="shared" ref="C27:C35" si="0">B27*B$23/1000</f>
        <v>0</v>
      </c>
      <c r="D27" s="36">
        <f t="shared" ref="D27:D35" si="1">B$8-C27</f>
        <v>0</v>
      </c>
      <c r="E27" s="47"/>
    </row>
    <row r="28" spans="1:5" x14ac:dyDescent="0.25">
      <c r="A28" s="40">
        <v>2024</v>
      </c>
      <c r="B28" s="15">
        <v>0.3</v>
      </c>
      <c r="C28" s="23">
        <f t="shared" si="0"/>
        <v>0</v>
      </c>
      <c r="D28" s="36">
        <f t="shared" si="1"/>
        <v>0</v>
      </c>
    </row>
    <row r="29" spans="1:5" x14ac:dyDescent="0.25">
      <c r="A29" s="40">
        <v>2025</v>
      </c>
      <c r="B29" s="15">
        <v>0.45</v>
      </c>
      <c r="C29" s="23">
        <f t="shared" si="0"/>
        <v>0</v>
      </c>
      <c r="D29" s="36">
        <f t="shared" si="1"/>
        <v>0</v>
      </c>
    </row>
    <row r="30" spans="1:5" x14ac:dyDescent="0.25">
      <c r="A30" s="40">
        <v>2026</v>
      </c>
      <c r="B30" s="15">
        <v>0.6</v>
      </c>
      <c r="C30" s="23">
        <f t="shared" si="0"/>
        <v>0</v>
      </c>
      <c r="D30" s="36">
        <f t="shared" si="1"/>
        <v>0</v>
      </c>
    </row>
    <row r="31" spans="1:5" x14ac:dyDescent="0.25">
      <c r="A31" s="40">
        <v>2027</v>
      </c>
      <c r="B31" s="15">
        <v>0.75</v>
      </c>
      <c r="C31" s="23">
        <f t="shared" si="0"/>
        <v>0</v>
      </c>
      <c r="D31" s="36">
        <f t="shared" si="1"/>
        <v>0</v>
      </c>
    </row>
    <row r="32" spans="1:5" x14ac:dyDescent="0.25">
      <c r="A32" s="40">
        <v>2028</v>
      </c>
      <c r="B32" s="15">
        <v>0.9</v>
      </c>
      <c r="C32" s="23">
        <f t="shared" si="0"/>
        <v>0</v>
      </c>
      <c r="D32" s="36">
        <f t="shared" si="1"/>
        <v>0</v>
      </c>
    </row>
    <row r="33" spans="1:5" x14ac:dyDescent="0.25">
      <c r="A33" s="40">
        <v>2029</v>
      </c>
      <c r="B33" s="15">
        <v>0.9</v>
      </c>
      <c r="C33" s="23">
        <f t="shared" si="0"/>
        <v>0</v>
      </c>
      <c r="D33" s="36">
        <f t="shared" si="1"/>
        <v>0</v>
      </c>
    </row>
    <row r="34" spans="1:5" x14ac:dyDescent="0.25">
      <c r="A34" s="40">
        <v>2030</v>
      </c>
      <c r="B34" s="15">
        <v>0.9</v>
      </c>
      <c r="C34" s="23">
        <f t="shared" si="0"/>
        <v>0</v>
      </c>
      <c r="D34" s="36">
        <f t="shared" si="1"/>
        <v>0</v>
      </c>
    </row>
    <row r="35" spans="1:5" ht="15.75" thickBot="1" x14ac:dyDescent="0.3">
      <c r="A35" s="41">
        <v>2031</v>
      </c>
      <c r="B35" s="24">
        <v>1</v>
      </c>
      <c r="C35" s="25">
        <f t="shared" si="0"/>
        <v>0</v>
      </c>
      <c r="D35" s="36">
        <f t="shared" si="1"/>
        <v>0</v>
      </c>
    </row>
    <row r="36" spans="1:5" x14ac:dyDescent="0.25">
      <c r="A36" t="s">
        <v>17</v>
      </c>
    </row>
    <row r="37" spans="1:5" x14ac:dyDescent="0.25">
      <c r="A37" t="s">
        <v>40</v>
      </c>
    </row>
    <row r="39" spans="1:5" ht="15.75" thickBot="1" x14ac:dyDescent="0.3"/>
    <row r="40" spans="1:5" x14ac:dyDescent="0.25">
      <c r="A40" s="26" t="s">
        <v>15</v>
      </c>
      <c r="B40" s="27"/>
    </row>
    <row r="41" spans="1:5" x14ac:dyDescent="0.25">
      <c r="A41" s="28" t="s">
        <v>13</v>
      </c>
      <c r="B41" s="29"/>
    </row>
    <row r="42" spans="1:5" ht="15.75" thickBot="1" x14ac:dyDescent="0.3">
      <c r="A42" s="30" t="s">
        <v>14</v>
      </c>
      <c r="B42" s="31"/>
    </row>
    <row r="45" spans="1:5" x14ac:dyDescent="0.25">
      <c r="A45" s="52" t="s">
        <v>22</v>
      </c>
      <c r="B45" s="39"/>
      <c r="C45" s="38"/>
      <c r="D45" s="38"/>
      <c r="E45" s="38"/>
    </row>
    <row r="46" spans="1:5" x14ac:dyDescent="0.25">
      <c r="A46" s="38" t="s">
        <v>23</v>
      </c>
      <c r="B46" s="39"/>
      <c r="C46" s="38"/>
      <c r="D46" s="38"/>
      <c r="E46" s="38"/>
    </row>
    <row r="47" spans="1:5" x14ac:dyDescent="0.25">
      <c r="A47" s="38" t="s">
        <v>24</v>
      </c>
      <c r="B47" s="39"/>
      <c r="C47" s="38"/>
      <c r="D47" s="38"/>
      <c r="E47" s="38"/>
    </row>
    <row r="48" spans="1:5" x14ac:dyDescent="0.25">
      <c r="A48" s="38" t="s">
        <v>25</v>
      </c>
      <c r="B48" s="39"/>
      <c r="C48" s="38"/>
      <c r="D48" s="38"/>
      <c r="E48" s="38"/>
    </row>
    <row r="49" spans="1:5" x14ac:dyDescent="0.25">
      <c r="A49" s="38" t="s">
        <v>26</v>
      </c>
      <c r="B49" s="39"/>
      <c r="C49" s="38"/>
      <c r="D49" s="38"/>
      <c r="E49" s="38"/>
    </row>
    <row r="50" spans="1:5" x14ac:dyDescent="0.25">
      <c r="A50" s="38" t="s">
        <v>44</v>
      </c>
      <c r="B50" s="39"/>
      <c r="C50" s="38"/>
      <c r="D50" s="38"/>
      <c r="E50" s="38"/>
    </row>
  </sheetData>
  <hyperlinks>
    <hyperlink ref="A11" r:id="rId1" xr:uid="{925EFD8E-1327-4374-AC9B-66C0CAB4E955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BF713-6C58-45D1-9703-70C84D8D9B31}">
  <dimension ref="A1:Q50"/>
  <sheetViews>
    <sheetView zoomScale="85" zoomScaleNormal="85" workbookViewId="0">
      <selection activeCell="D28" sqref="D28"/>
    </sheetView>
  </sheetViews>
  <sheetFormatPr defaultRowHeight="15" x14ac:dyDescent="0.25"/>
  <cols>
    <col min="1" max="1" width="39.42578125" customWidth="1"/>
    <col min="2" max="2" width="14.7109375" style="10" customWidth="1"/>
    <col min="3" max="3" width="22.28515625" customWidth="1"/>
    <col min="4" max="4" width="18.5703125" customWidth="1"/>
    <col min="5" max="5" width="27.28515625" customWidth="1"/>
  </cols>
  <sheetData>
    <row r="1" spans="1:17" s="7" customFormat="1" ht="42.75" customHeight="1" thickBot="1" x14ac:dyDescent="0.3">
      <c r="A1" s="3" t="s">
        <v>41</v>
      </c>
      <c r="B1" s="9"/>
      <c r="C1" s="4"/>
      <c r="D1" s="4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</row>
    <row r="2" spans="1:17" ht="15.75" thickBot="1" x14ac:dyDescent="0.3"/>
    <row r="3" spans="1:17" ht="19.5" thickBot="1" x14ac:dyDescent="0.35">
      <c r="A3" s="34" t="s">
        <v>20</v>
      </c>
      <c r="B3" s="35"/>
      <c r="C3" s="1" t="s">
        <v>16</v>
      </c>
    </row>
    <row r="4" spans="1:17" x14ac:dyDescent="0.25">
      <c r="A4" s="13" t="s">
        <v>18</v>
      </c>
      <c r="B4" s="18">
        <v>0.79098000000000002</v>
      </c>
    </row>
    <row r="5" spans="1:17" x14ac:dyDescent="0.25">
      <c r="A5" s="13" t="s">
        <v>0</v>
      </c>
      <c r="B5" s="12">
        <v>8.6999999999999994E-3</v>
      </c>
    </row>
    <row r="6" spans="1:17" x14ac:dyDescent="0.25">
      <c r="A6" s="13" t="s">
        <v>1</v>
      </c>
      <c r="B6" s="12">
        <v>4.02E-2</v>
      </c>
    </row>
    <row r="7" spans="1:17" x14ac:dyDescent="0.25">
      <c r="A7" s="13" t="s">
        <v>3</v>
      </c>
      <c r="B7" s="12">
        <v>0.18</v>
      </c>
    </row>
    <row r="8" spans="1:17" ht="15.75" thickBot="1" x14ac:dyDescent="0.3">
      <c r="A8" s="37" t="s">
        <v>19</v>
      </c>
      <c r="B8" s="33">
        <f>B4/(1-B5-B6)/(1-B7)</f>
        <v>1.0142043487515098</v>
      </c>
      <c r="C8" t="s">
        <v>47</v>
      </c>
    </row>
    <row r="9" spans="1:17" ht="15.75" thickBot="1" x14ac:dyDescent="0.3"/>
    <row r="10" spans="1:17" ht="19.5" thickBot="1" x14ac:dyDescent="0.35">
      <c r="A10" s="34" t="s">
        <v>43</v>
      </c>
      <c r="B10" s="35"/>
    </row>
    <row r="11" spans="1:17" ht="15.75" x14ac:dyDescent="0.25">
      <c r="A11" s="32" t="s">
        <v>12</v>
      </c>
      <c r="B11" s="16"/>
      <c r="C11" s="49" t="s">
        <v>36</v>
      </c>
    </row>
    <row r="12" spans="1:17" x14ac:dyDescent="0.25">
      <c r="A12" s="13" t="s">
        <v>4</v>
      </c>
      <c r="B12" s="17" t="s">
        <v>2</v>
      </c>
      <c r="C12" t="s">
        <v>30</v>
      </c>
    </row>
    <row r="13" spans="1:17" s="2" customFormat="1" x14ac:dyDescent="0.25">
      <c r="A13" s="8" t="s">
        <v>5</v>
      </c>
      <c r="B13" s="11">
        <v>44927</v>
      </c>
      <c r="C13" s="2" t="s">
        <v>31</v>
      </c>
      <c r="D13" s="1"/>
      <c r="E13" s="1"/>
    </row>
    <row r="14" spans="1:17" s="2" customFormat="1" x14ac:dyDescent="0.25">
      <c r="A14" s="8" t="s">
        <v>6</v>
      </c>
      <c r="B14" s="11" t="s">
        <v>8</v>
      </c>
      <c r="C14" s="1" t="s">
        <v>31</v>
      </c>
      <c r="D14" s="1"/>
      <c r="E14" s="1"/>
    </row>
    <row r="15" spans="1:17" s="2" customFormat="1" x14ac:dyDescent="0.25">
      <c r="A15" s="8" t="s">
        <v>7</v>
      </c>
      <c r="B15" s="11" t="s">
        <v>9</v>
      </c>
      <c r="C15" s="1" t="s">
        <v>31</v>
      </c>
      <c r="D15" s="1"/>
      <c r="E15" s="1"/>
    </row>
    <row r="16" spans="1:17" s="2" customFormat="1" x14ac:dyDescent="0.25">
      <c r="A16" s="8" t="s">
        <v>10</v>
      </c>
      <c r="B16" s="11" t="s">
        <v>11</v>
      </c>
      <c r="C16" s="1" t="s">
        <v>31</v>
      </c>
      <c r="D16" s="1"/>
      <c r="E16" s="1"/>
    </row>
    <row r="17" spans="1:5" s="2" customFormat="1" ht="15.75" thickBot="1" x14ac:dyDescent="0.3">
      <c r="A17" s="50" t="s">
        <v>28</v>
      </c>
      <c r="B17" s="48">
        <v>166.59</v>
      </c>
      <c r="C17" s="51" t="s">
        <v>32</v>
      </c>
      <c r="D17" s="1"/>
      <c r="E17" s="1"/>
    </row>
    <row r="18" spans="1:5" s="2" customFormat="1" ht="6" customHeight="1" thickBot="1" x14ac:dyDescent="0.3">
      <c r="A18" s="20"/>
      <c r="B18" s="21"/>
      <c r="C18" s="1"/>
      <c r="D18" s="1"/>
      <c r="E18" s="1"/>
    </row>
    <row r="19" spans="1:5" s="2" customFormat="1" ht="15.75" x14ac:dyDescent="0.25">
      <c r="A19" s="14" t="s">
        <v>35</v>
      </c>
      <c r="B19" s="19"/>
      <c r="C19" s="1"/>
      <c r="D19" s="1"/>
      <c r="E19" s="1"/>
    </row>
    <row r="20" spans="1:5" x14ac:dyDescent="0.25">
      <c r="A20" s="13" t="s">
        <v>0</v>
      </c>
      <c r="B20" s="12"/>
      <c r="C20" t="s">
        <v>33</v>
      </c>
    </row>
    <row r="21" spans="1:5" x14ac:dyDescent="0.25">
      <c r="A21" s="13" t="s">
        <v>1</v>
      </c>
      <c r="B21" s="12"/>
      <c r="C21" s="1" t="s">
        <v>37</v>
      </c>
    </row>
    <row r="22" spans="1:5" x14ac:dyDescent="0.25">
      <c r="A22" s="13" t="s">
        <v>3</v>
      </c>
      <c r="B22" s="12">
        <f t="shared" ref="B22" si="0">B7</f>
        <v>0.18</v>
      </c>
      <c r="C22" t="s">
        <v>46</v>
      </c>
    </row>
    <row r="23" spans="1:5" ht="15.75" thickBot="1" x14ac:dyDescent="0.3">
      <c r="A23" s="37" t="s">
        <v>29</v>
      </c>
      <c r="B23" s="22">
        <f>B17/(1-B20-B21)/(1-B22)</f>
        <v>203.15853658536585</v>
      </c>
      <c r="C23" s="1" t="s">
        <v>45</v>
      </c>
    </row>
    <row r="24" spans="1:5" ht="15.75" thickBot="1" x14ac:dyDescent="0.3"/>
    <row r="25" spans="1:5" ht="19.5" thickBot="1" x14ac:dyDescent="0.35">
      <c r="A25" s="34" t="s">
        <v>21</v>
      </c>
      <c r="B25" s="44"/>
      <c r="C25" s="45"/>
      <c r="D25" s="46"/>
    </row>
    <row r="26" spans="1:5" ht="45" customHeight="1" x14ac:dyDescent="0.25">
      <c r="A26" s="42" t="s">
        <v>34</v>
      </c>
      <c r="B26" s="42" t="s">
        <v>27</v>
      </c>
      <c r="C26" s="42" t="s">
        <v>42</v>
      </c>
      <c r="D26" s="43" t="s">
        <v>38</v>
      </c>
      <c r="E26" s="53" t="s">
        <v>39</v>
      </c>
    </row>
    <row r="27" spans="1:5" x14ac:dyDescent="0.25">
      <c r="A27" s="40">
        <v>2023</v>
      </c>
      <c r="B27" s="15">
        <v>0.15</v>
      </c>
      <c r="C27" s="23">
        <f t="shared" ref="C27:C35" si="1">B27*B$23/1000</f>
        <v>3.0473780487804879E-2</v>
      </c>
      <c r="D27" s="36">
        <f t="shared" ref="D27:D35" si="2">B$8-C27</f>
        <v>0.98373056826370486</v>
      </c>
      <c r="E27" s="47"/>
    </row>
    <row r="28" spans="1:5" x14ac:dyDescent="0.25">
      <c r="A28" s="40">
        <v>2024</v>
      </c>
      <c r="B28" s="15">
        <v>0.3</v>
      </c>
      <c r="C28" s="23">
        <f t="shared" si="1"/>
        <v>6.0947560975609757E-2</v>
      </c>
      <c r="D28" s="36">
        <f t="shared" si="2"/>
        <v>0.95325678777590006</v>
      </c>
    </row>
    <row r="29" spans="1:5" x14ac:dyDescent="0.25">
      <c r="A29" s="40">
        <v>2025</v>
      </c>
      <c r="B29" s="15">
        <v>0.45</v>
      </c>
      <c r="C29" s="23">
        <f t="shared" si="1"/>
        <v>9.1421341463414629E-2</v>
      </c>
      <c r="D29" s="36">
        <f t="shared" si="2"/>
        <v>0.92278300728809515</v>
      </c>
    </row>
    <row r="30" spans="1:5" x14ac:dyDescent="0.25">
      <c r="A30" s="40">
        <v>2026</v>
      </c>
      <c r="B30" s="15">
        <v>0.6</v>
      </c>
      <c r="C30" s="23">
        <f t="shared" si="1"/>
        <v>0.12189512195121951</v>
      </c>
      <c r="D30" s="36">
        <f t="shared" si="2"/>
        <v>0.89230922680029023</v>
      </c>
    </row>
    <row r="31" spans="1:5" x14ac:dyDescent="0.25">
      <c r="A31" s="40">
        <v>2027</v>
      </c>
      <c r="B31" s="15">
        <v>0.75</v>
      </c>
      <c r="C31" s="23">
        <f t="shared" si="1"/>
        <v>0.1523689024390244</v>
      </c>
      <c r="D31" s="36">
        <f t="shared" si="2"/>
        <v>0.86183544631248532</v>
      </c>
    </row>
    <row r="32" spans="1:5" x14ac:dyDescent="0.25">
      <c r="A32" s="40">
        <v>2028</v>
      </c>
      <c r="B32" s="15">
        <v>0.9</v>
      </c>
      <c r="C32" s="23">
        <f t="shared" si="1"/>
        <v>0.18284268292682926</v>
      </c>
      <c r="D32" s="36">
        <f t="shared" si="2"/>
        <v>0.83136166582468052</v>
      </c>
    </row>
    <row r="33" spans="1:5" x14ac:dyDescent="0.25">
      <c r="A33" s="40">
        <v>2029</v>
      </c>
      <c r="B33" s="15">
        <v>0.9</v>
      </c>
      <c r="C33" s="23">
        <f t="shared" si="1"/>
        <v>0.18284268292682926</v>
      </c>
      <c r="D33" s="36">
        <f t="shared" si="2"/>
        <v>0.83136166582468052</v>
      </c>
    </row>
    <row r="34" spans="1:5" x14ac:dyDescent="0.25">
      <c r="A34" s="40">
        <v>2030</v>
      </c>
      <c r="B34" s="15">
        <v>0.9</v>
      </c>
      <c r="C34" s="23">
        <f t="shared" si="1"/>
        <v>0.18284268292682926</v>
      </c>
      <c r="D34" s="36">
        <f t="shared" si="2"/>
        <v>0.83136166582468052</v>
      </c>
    </row>
    <row r="35" spans="1:5" ht="15.75" thickBot="1" x14ac:dyDescent="0.3">
      <c r="A35" s="41">
        <v>2031</v>
      </c>
      <c r="B35" s="24">
        <v>1</v>
      </c>
      <c r="C35" s="25">
        <f t="shared" si="1"/>
        <v>0.20315853658536584</v>
      </c>
      <c r="D35" s="36">
        <f t="shared" si="2"/>
        <v>0.81104581216614391</v>
      </c>
    </row>
    <row r="36" spans="1:5" x14ac:dyDescent="0.25">
      <c r="A36" t="s">
        <v>17</v>
      </c>
    </row>
    <row r="37" spans="1:5" x14ac:dyDescent="0.25">
      <c r="A37" t="s">
        <v>40</v>
      </c>
    </row>
    <row r="39" spans="1:5" ht="15.75" thickBot="1" x14ac:dyDescent="0.3"/>
    <row r="40" spans="1:5" x14ac:dyDescent="0.25">
      <c r="A40" s="26" t="s">
        <v>15</v>
      </c>
      <c r="B40" s="27"/>
    </row>
    <row r="41" spans="1:5" x14ac:dyDescent="0.25">
      <c r="A41" s="28" t="s">
        <v>13</v>
      </c>
      <c r="B41" s="29"/>
    </row>
    <row r="42" spans="1:5" ht="15.75" thickBot="1" x14ac:dyDescent="0.3">
      <c r="A42" s="30" t="s">
        <v>14</v>
      </c>
      <c r="B42" s="31"/>
    </row>
    <row r="45" spans="1:5" x14ac:dyDescent="0.25">
      <c r="A45" s="52" t="s">
        <v>22</v>
      </c>
      <c r="B45" s="39"/>
      <c r="C45" s="38"/>
      <c r="D45" s="38"/>
      <c r="E45" s="38"/>
    </row>
    <row r="46" spans="1:5" x14ac:dyDescent="0.25">
      <c r="A46" s="38" t="s">
        <v>23</v>
      </c>
      <c r="B46" s="39"/>
      <c r="C46" s="38"/>
      <c r="D46" s="38"/>
      <c r="E46" s="38"/>
    </row>
    <row r="47" spans="1:5" x14ac:dyDescent="0.25">
      <c r="A47" s="38" t="s">
        <v>24</v>
      </c>
      <c r="B47" s="39"/>
      <c r="C47" s="38"/>
      <c r="D47" s="38"/>
      <c r="E47" s="38"/>
    </row>
    <row r="48" spans="1:5" x14ac:dyDescent="0.25">
      <c r="A48" s="38" t="s">
        <v>25</v>
      </c>
      <c r="B48" s="39"/>
      <c r="C48" s="38"/>
      <c r="D48" s="38"/>
      <c r="E48" s="38"/>
    </row>
    <row r="49" spans="1:5" x14ac:dyDescent="0.25">
      <c r="A49" s="38" t="s">
        <v>26</v>
      </c>
      <c r="B49" s="39"/>
      <c r="C49" s="38"/>
      <c r="D49" s="38"/>
      <c r="E49" s="38"/>
    </row>
    <row r="50" spans="1:5" x14ac:dyDescent="0.25">
      <c r="A50" s="38" t="s">
        <v>44</v>
      </c>
      <c r="B50" s="39"/>
      <c r="C50" s="38"/>
      <c r="D50" s="38"/>
      <c r="E50" s="38"/>
    </row>
  </sheetData>
  <hyperlinks>
    <hyperlink ref="A11" r:id="rId1" xr:uid="{EEF63F7A-55F3-4504-9947-257775FD9A0A}"/>
  </hyperlinks>
  <pageMargins left="0.511811024" right="0.511811024" top="0.78740157499999996" bottom="0.78740157499999996" header="0.31496062000000002" footer="0.31496062000000002"/>
  <pageSetup paperSize="9" orientation="portrait" horizontalDpi="0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Cálculo Tarifas</vt:lpstr>
      <vt:lpstr>Exemplo</vt:lpstr>
      <vt:lpstr>Plan3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</dc:creator>
  <cp:lastModifiedBy>Hans Rauschmayer</cp:lastModifiedBy>
  <dcterms:created xsi:type="dcterms:W3CDTF">2017-07-28T09:23:05Z</dcterms:created>
  <dcterms:modified xsi:type="dcterms:W3CDTF">2023-01-18T18:29:06Z</dcterms:modified>
</cp:coreProperties>
</file>